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Kasutaja\Desktop\Vladimir Varaksin\Teetööd\Sillamäe-Vaivara KLT\arvamused\"/>
    </mc:Choice>
  </mc:AlternateContent>
  <xr:revisionPtr revIDLastSave="0" documentId="13_ncr:1_{475A3A00-26C1-44A6-8195-46C024CF0025}" xr6:coauthVersionLast="47" xr6:coauthVersionMax="47" xr10:uidLastSave="{00000000-0000-0000-0000-000000000000}"/>
  <bookViews>
    <workbookView xWindow="-120" yWindow="-120" windowWidth="29040" windowHeight="15840" xr2:uid="{3FFBC6A8-54F0-4046-970D-98E5F0BE6E0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J17" i="1"/>
  <c r="J15" i="1"/>
  <c r="J14" i="1"/>
  <c r="K11" i="1"/>
  <c r="J11" i="1"/>
  <c r="J6" i="1"/>
  <c r="K2" i="1"/>
  <c r="J2" i="1"/>
</calcChain>
</file>

<file path=xl/sharedStrings.xml><?xml version="1.0" encoding="utf-8"?>
<sst xmlns="http://schemas.openxmlformats.org/spreadsheetml/2006/main" count="239" uniqueCount="113">
  <si>
    <t>IKÕ nr</t>
  </si>
  <si>
    <t>Asustus-üksus</t>
  </si>
  <si>
    <t>Katastriüksuse nimi</t>
  </si>
  <si>
    <t>Katastriüksuse tunnus</t>
  </si>
  <si>
    <t>Omandivorm</t>
  </si>
  <si>
    <t>Kinnistusregisti kinnistu nr</t>
  </si>
  <si>
    <t>Mõõdistusviis</t>
  </si>
  <si>
    <r>
      <t>Kinnistu pindala, m</t>
    </r>
    <r>
      <rPr>
        <b/>
        <vertAlign val="superscript"/>
        <sz val="10"/>
        <rFont val="Arial"/>
        <family val="2"/>
        <charset val="186"/>
      </rPr>
      <t>2</t>
    </r>
  </si>
  <si>
    <r>
      <t>Äralõige, m</t>
    </r>
    <r>
      <rPr>
        <b/>
        <vertAlign val="superscript"/>
        <sz val="10"/>
        <rFont val="Arial"/>
        <family val="2"/>
        <charset val="186"/>
      </rPr>
      <t>2</t>
    </r>
  </si>
  <si>
    <r>
      <t>IKÕ jalg- ja ratteteele, m</t>
    </r>
    <r>
      <rPr>
        <b/>
        <vertAlign val="superscript"/>
        <sz val="10"/>
        <rFont val="Arial"/>
        <family val="2"/>
        <charset val="186"/>
      </rPr>
      <t>2</t>
    </r>
  </si>
  <si>
    <r>
      <t>IKÕ elektrirajatise rajamiseks, m</t>
    </r>
    <r>
      <rPr>
        <b/>
        <vertAlign val="superscript"/>
        <sz val="10"/>
        <rFont val="Arial"/>
        <family val="2"/>
        <charset val="186"/>
      </rPr>
      <t>2</t>
    </r>
  </si>
  <si>
    <t>omanik</t>
  </si>
  <si>
    <t>1(.1-.2)</t>
  </si>
  <si>
    <t>Vaivara küla</t>
  </si>
  <si>
    <t>13106 Sillamäe-Viivikonna tee T1</t>
  </si>
  <si>
    <t>85101:001:0148</t>
  </si>
  <si>
    <t>Riigiomand</t>
  </si>
  <si>
    <t>konverteeritud, kaardilt</t>
  </si>
  <si>
    <t>-</t>
  </si>
  <si>
    <t>Vanatamme</t>
  </si>
  <si>
    <t>85101:001:0325</t>
  </si>
  <si>
    <t>Eraomand</t>
  </si>
  <si>
    <t>mõõdistatud, L-EST</t>
  </si>
  <si>
    <t>Vaivara kergliiklustee T1</t>
  </si>
  <si>
    <t>51401:001:0981</t>
  </si>
  <si>
    <t>Munitsipaalomand</t>
  </si>
  <si>
    <t>kaardi ja plaani alusel</t>
  </si>
  <si>
    <t>Vana tee</t>
  </si>
  <si>
    <t>85101:001:0474</t>
  </si>
  <si>
    <t>Lehtkõnnu</t>
  </si>
  <si>
    <t>85101:001:0338</t>
  </si>
  <si>
    <t>Veskioru</t>
  </si>
  <si>
    <t>85101:001:0302</t>
  </si>
  <si>
    <t>Piramaa</t>
  </si>
  <si>
    <t>51401:001:0182</t>
  </si>
  <si>
    <t>51401:001:0623</t>
  </si>
  <si>
    <t>Suvila tee T1</t>
  </si>
  <si>
    <t>85101:001:0473</t>
  </si>
  <si>
    <t>10(.1-.2)</t>
  </si>
  <si>
    <t>Külaääre</t>
  </si>
  <si>
    <t>51401:001:0099</t>
  </si>
  <si>
    <t>Koplinurga</t>
  </si>
  <si>
    <t>85101:001:0144</t>
  </si>
  <si>
    <t>Osaühing Aragats (reg.kood 11001244, Sillamäe)</t>
  </si>
  <si>
    <t>Susi tee</t>
  </si>
  <si>
    <t>85101:001:0817</t>
  </si>
  <si>
    <t>13141 Sillamäe-Vaivara tee T2</t>
  </si>
  <si>
    <t>85101:001:0154</t>
  </si>
  <si>
    <t>Poe tn 1</t>
  </si>
  <si>
    <t>85101:001:0112</t>
  </si>
  <si>
    <t>Ühisomanikud Andrey Kozlov (isikukood 37607092213), Svetlana Kozlova (isikukood 48505202218)</t>
  </si>
  <si>
    <t>Poe tn 3</t>
  </si>
  <si>
    <t>85101:001:0902</t>
  </si>
  <si>
    <t>16.(1-.2)</t>
  </si>
  <si>
    <t>Vaivara raudteejaam</t>
  </si>
  <si>
    <t>85101:001:0113</t>
  </si>
  <si>
    <t>Raudtee tänav</t>
  </si>
  <si>
    <t>85101:001:0950</t>
  </si>
  <si>
    <t>Raudtee tn 8a</t>
  </si>
  <si>
    <t>51401:001:0447</t>
  </si>
  <si>
    <t>13143 Vaivara jaama tee T1</t>
  </si>
  <si>
    <t>85101:001:0155</t>
  </si>
  <si>
    <t>Külaplatsi</t>
  </si>
  <si>
    <t>85101:001:0528</t>
  </si>
  <si>
    <t>Ristiku tn 12</t>
  </si>
  <si>
    <t>85101:001:0055</t>
  </si>
  <si>
    <t>13143 Vaivara jaama tee T2</t>
  </si>
  <si>
    <t>51401:001:0634</t>
  </si>
  <si>
    <t>Kodu tee</t>
  </si>
  <si>
    <t>85101:001:0468</t>
  </si>
  <si>
    <t>13143 Vaivara jaama tee T3</t>
  </si>
  <si>
    <t>51401:001:1040</t>
  </si>
  <si>
    <t>Jaama tn 2</t>
  </si>
  <si>
    <t>85101:001:0504</t>
  </si>
  <si>
    <t>korteriomand</t>
  </si>
  <si>
    <t>Kontakt</t>
  </si>
  <si>
    <t>mqlo80@gmail.com
Mobiiltelefon
+372 55576343</t>
  </si>
  <si>
    <t>Eesti, Ida-Viru maakond, Narva-Jõesuu linn, Vaivara küla, Lehtkõnnu, 40102; jevdokimova35@gmail.com; 58483707</t>
  </si>
  <si>
    <t>Transpordiamet</t>
  </si>
  <si>
    <t>Maa-amet</t>
  </si>
  <si>
    <t xml:space="preserve">	Maa-amet</t>
  </si>
  <si>
    <t>Kliimaministeerium</t>
  </si>
  <si>
    <t>Eesti, Ida-Viru maakond, Narva linn, Energia tänav 1-12, 20304; wawawawana1@gmail.com; 5529098</t>
  </si>
  <si>
    <r>
      <t xml:space="preserve">EastLand OÜ (registrikood 12729350)  Ilja Arhipov
</t>
    </r>
    <r>
      <rPr>
        <b/>
        <sz val="10"/>
        <rFont val="Arial"/>
        <family val="2"/>
        <charset val="186"/>
      </rPr>
      <t>+372 555 11 401 info@pipeweld.ee</t>
    </r>
  </si>
  <si>
    <r>
      <t xml:space="preserve">
</t>
    </r>
    <r>
      <rPr>
        <b/>
        <sz val="11"/>
        <color theme="1"/>
        <rFont val="Aptos Narrow"/>
        <family val="2"/>
        <scheme val="minor"/>
      </rPr>
      <t>aragats@yandex.ru</t>
    </r>
    <r>
      <rPr>
        <sz val="11"/>
        <color theme="1"/>
        <rFont val="Aptos Narrow"/>
        <family val="2"/>
        <charset val="186"/>
        <scheme val="minor"/>
      </rPr>
      <t xml:space="preserve">
+372 51116426 (ei ole kasutusel)
+372 3924036</t>
    </r>
  </si>
  <si>
    <r>
      <t xml:space="preserve">Eesti, Harju maakond, Tallinn, Lasnamäe linnaosa, Pikri tänav 3-65, 13624; </t>
    </r>
    <r>
      <rPr>
        <b/>
        <sz val="11"/>
        <color theme="1"/>
        <rFont val="Aptos Narrow"/>
        <family val="2"/>
        <scheme val="minor"/>
      </rPr>
      <t>andrej7609@rambler.ru</t>
    </r>
    <r>
      <rPr>
        <sz val="11"/>
        <color theme="1"/>
        <rFont val="Aptos Narrow"/>
        <family val="2"/>
        <charset val="186"/>
        <scheme val="minor"/>
      </rPr>
      <t xml:space="preserve">; </t>
    </r>
    <r>
      <rPr>
        <b/>
        <sz val="11"/>
        <color theme="1"/>
        <rFont val="Aptos Narrow"/>
        <family val="2"/>
        <scheme val="minor"/>
      </rPr>
      <t>56251256 (Svetlana).</t>
    </r>
    <r>
      <rPr>
        <sz val="11"/>
        <color theme="1"/>
        <rFont val="Aptos Narrow"/>
        <family val="2"/>
        <charset val="186"/>
        <scheme val="minor"/>
      </rPr>
      <t xml:space="preserve"> Svetlana- aadress on sama, </t>
    </r>
    <r>
      <rPr>
        <b/>
        <sz val="11"/>
        <color theme="1"/>
        <rFont val="Aptos Narrow"/>
        <family val="2"/>
        <scheme val="minor"/>
      </rPr>
      <t>lazareta@bk.ru</t>
    </r>
    <r>
      <rPr>
        <sz val="11"/>
        <color theme="1"/>
        <rFont val="Aptos Narrow"/>
        <family val="2"/>
        <charset val="186"/>
        <scheme val="minor"/>
      </rPr>
      <t>; 56456023</t>
    </r>
  </si>
  <si>
    <r>
      <t xml:space="preserve">Jegor Martõnov (isikukood 50707233727)  esindaja: </t>
    </r>
    <r>
      <rPr>
        <b/>
        <sz val="10"/>
        <rFont val="Arial"/>
        <family val="2"/>
        <charset val="186"/>
      </rPr>
      <t>Aleksandr 55618555 mama-104@mail.ru</t>
    </r>
  </si>
  <si>
    <r>
      <t xml:space="preserve">5126725 vaivara89@mail.ru </t>
    </r>
    <r>
      <rPr>
        <b/>
        <sz val="11"/>
        <color theme="1"/>
        <rFont val="Aptos Narrow"/>
        <family val="2"/>
        <scheme val="minor"/>
      </rPr>
      <t>Agu Muravlev (56675913, agu621@hotmail.com)</t>
    </r>
  </si>
  <si>
    <t>Narva-Jõesuu linn, Vaivara küla, Jaama tn 2 korteriühistu 80467156</t>
  </si>
  <si>
    <t xml:space="preserve">	AS A&amp;P Mets (registrikood 10321314) apmets@apmets.ee</t>
  </si>
  <si>
    <t>lemeks@lemeks.ee
+372 7386900</t>
  </si>
  <si>
    <r>
      <t xml:space="preserve">Jekaterina Jevdokimova (isikukood 60005050251) </t>
    </r>
    <r>
      <rPr>
        <b/>
        <sz val="10"/>
        <rFont val="Arial"/>
        <family val="2"/>
        <charset val="186"/>
      </rPr>
      <t>magda.1978@mail.ru 56942516</t>
    </r>
  </si>
  <si>
    <t>nõusolek</t>
  </si>
  <si>
    <t>tingimused</t>
  </si>
  <si>
    <t>ei ole nõus</t>
  </si>
  <si>
    <t>3x(668,66)=2005,98</t>
  </si>
  <si>
    <t>arvamust pole tulnud</t>
  </si>
  <si>
    <t>LV arvamus</t>
  </si>
  <si>
    <t>nõus tingimustega</t>
  </si>
  <si>
    <t>nõus tingimustel</t>
  </si>
  <si>
    <r>
      <rPr>
        <b/>
        <sz val="11"/>
        <color theme="1"/>
        <rFont val="Aptos Narrow"/>
        <family val="2"/>
        <scheme val="minor"/>
      </rPr>
      <t>1.Mahasõit raskeveokitele.</t>
    </r>
    <r>
      <rPr>
        <sz val="11"/>
        <color theme="1"/>
        <rFont val="Aptos Narrow"/>
        <family val="2"/>
        <charset val="186"/>
        <scheme val="minor"/>
      </rPr>
      <t xml:space="preserve">
2.IKÕ tasu
3.Elektriühenduse tagamine.</t>
    </r>
  </si>
  <si>
    <r>
      <rPr>
        <b/>
        <sz val="11"/>
        <color theme="1"/>
        <rFont val="Aptos Narrow"/>
        <family val="2"/>
        <scheme val="minor"/>
      </rPr>
      <t>1.Nihutada klt sõidutee (13141 Sillamäe-Vaivara tee T2) poole.</t>
    </r>
    <r>
      <rPr>
        <sz val="11"/>
        <color theme="1"/>
        <rFont val="Aptos Narrow"/>
        <family val="2"/>
        <charset val="186"/>
        <scheme val="minor"/>
      </rPr>
      <t xml:space="preserve">
</t>
    </r>
    <r>
      <rPr>
        <b/>
        <sz val="11"/>
        <color theme="1"/>
        <rFont val="Aptos Narrow"/>
        <family val="2"/>
        <scheme val="minor"/>
      </rPr>
      <t xml:space="preserve">2.Heki säilitamine. </t>
    </r>
    <r>
      <rPr>
        <sz val="11"/>
        <color theme="1"/>
        <rFont val="Aptos Narrow"/>
        <family val="2"/>
        <charset val="186"/>
        <scheme val="minor"/>
      </rPr>
      <t xml:space="preserve">
3.Müratõkkeseina rajamine.
4.IKÕ tasu.</t>
    </r>
  </si>
  <si>
    <t>MA kooskõlastus</t>
  </si>
  <si>
    <t>1.Mahasõit</t>
  </si>
  <si>
    <r>
      <rPr>
        <b/>
        <sz val="11"/>
        <color theme="1"/>
        <rFont val="Aptos Narrow"/>
        <family val="2"/>
        <scheme val="minor"/>
      </rPr>
      <t>1.Mahasõidu projekteerimine ja ehitamine võimalikult lähedal Sillamäe ristmikule.</t>
    </r>
    <r>
      <rPr>
        <sz val="11"/>
        <color theme="1"/>
        <rFont val="Aptos Narrow"/>
        <family val="2"/>
        <charset val="186"/>
        <scheme val="minor"/>
      </rPr>
      <t xml:space="preserve">
</t>
    </r>
    <r>
      <rPr>
        <b/>
        <sz val="11"/>
        <color theme="1"/>
        <rFont val="Aptos Narrow"/>
        <family val="2"/>
        <scheme val="minor"/>
      </rPr>
      <t>2.Sademevee ärajuhtimine riigimaantee poole.</t>
    </r>
    <r>
      <rPr>
        <sz val="11"/>
        <color theme="1"/>
        <rFont val="Aptos Narrow"/>
        <family val="2"/>
        <charset val="186"/>
        <scheme val="minor"/>
      </rPr>
      <t xml:space="preserve">
</t>
    </r>
    <r>
      <rPr>
        <b/>
        <sz val="11"/>
        <color theme="1"/>
        <rFont val="Aptos Narrow"/>
        <family val="2"/>
        <scheme val="minor"/>
      </rPr>
      <t xml:space="preserve">3.Riigimaanteega paralleelse heki säilitamine või asendistutamine. </t>
    </r>
    <r>
      <rPr>
        <sz val="11"/>
        <color theme="1"/>
        <rFont val="Aptos Narrow"/>
        <family val="2"/>
        <charset val="186"/>
        <scheme val="minor"/>
      </rPr>
      <t xml:space="preserve">
4.IKÕ tasu</t>
    </r>
  </si>
  <si>
    <t>1.Päring TA-le.</t>
  </si>
  <si>
    <r>
      <rPr>
        <b/>
        <sz val="11"/>
        <color theme="1"/>
        <rFont val="Aptos Narrow"/>
        <family val="2"/>
        <scheme val="minor"/>
      </rPr>
      <t>1.Päring TA-le.</t>
    </r>
    <r>
      <rPr>
        <sz val="11"/>
        <color theme="1"/>
        <rFont val="Aptos Narrow"/>
        <family val="2"/>
        <charset val="186"/>
        <scheme val="minor"/>
      </rPr>
      <t xml:space="preserve">
</t>
    </r>
    <r>
      <rPr>
        <b/>
        <sz val="11"/>
        <color theme="1"/>
        <rFont val="Aptos Narrow"/>
        <family val="2"/>
        <scheme val="minor"/>
      </rPr>
      <t>2.Lahendatakse tööprojektis, kui TA kooskõlastab.
3.Lahendatakse tööprojektis, kui TA kooskõlastab.</t>
    </r>
    <r>
      <rPr>
        <sz val="11"/>
        <color theme="1"/>
        <rFont val="Aptos Narrow"/>
        <family val="2"/>
        <charset val="186"/>
        <scheme val="minor"/>
      </rPr>
      <t xml:space="preserve">
4.Hüvitis 3x (210,45*) = 631,35 (KOV)</t>
    </r>
  </si>
  <si>
    <t>* hüvitise suuruse arvestamisel lähtutakse maa maksustamishinnast</t>
  </si>
  <si>
    <r>
      <rPr>
        <b/>
        <sz val="11"/>
        <color theme="1"/>
        <rFont val="Aptos Narrow"/>
        <family val="2"/>
        <scheme val="minor"/>
      </rPr>
      <t>1.Päring TA-le</t>
    </r>
    <r>
      <rPr>
        <sz val="11"/>
        <color theme="1"/>
        <rFont val="Aptos Narrow"/>
        <family val="2"/>
        <charset val="186"/>
        <scheme val="minor"/>
      </rPr>
      <t xml:space="preserve">
2.Hüvitis 3x(71,45*)=214,35 (KOV)
3.Põhjendamata nõue.</t>
    </r>
  </si>
  <si>
    <t>Hüvitis 3x(186,55*)=559,65 (KOV)</t>
  </si>
  <si>
    <r>
      <rPr>
        <b/>
        <sz val="11"/>
        <color theme="1"/>
        <rFont val="Aptos Narrow"/>
        <family val="2"/>
        <scheme val="minor"/>
      </rPr>
      <t>1.Päring TA-le.
2.Kui 1.on täidetud, siis langeb ära või lahendatakse tööprojekti käigus, kui TA nõustub.</t>
    </r>
    <r>
      <rPr>
        <sz val="11"/>
        <color theme="1"/>
        <rFont val="Aptos Narrow"/>
        <family val="2"/>
        <charset val="186"/>
        <scheme val="minor"/>
      </rPr>
      <t xml:space="preserve">
3.Põhjendamatu nõue.
4.Hüvitis 3x(1346,71*)=4040,71 (KOV)</t>
    </r>
  </si>
  <si>
    <r>
      <rPr>
        <b/>
        <sz val="11"/>
        <color theme="1"/>
        <rFont val="Aptos Narrow"/>
        <family val="2"/>
        <scheme val="minor"/>
      </rPr>
      <t>1.Kas tehniliselt võimalik KLT asukoht a nihutada riigimaantee poole?</t>
    </r>
    <r>
      <rPr>
        <sz val="11"/>
        <color theme="1"/>
        <rFont val="Aptos Narrow"/>
        <family val="2"/>
        <charset val="186"/>
        <scheme val="minor"/>
      </rPr>
      <t xml:space="preserve">
2.Sundvaldus. Hüvitis 3x(661,47*)=1984,41 (KOV)</t>
    </r>
  </si>
  <si>
    <t>Sundvaldus KÜ-ga + hüvitis 3x(166,32*)=498,96 (KOV)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</si>
</sst>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charset val="186"/>
      <scheme val="minor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vertAlign val="superscript"/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Aptos Narrow"/>
      <family val="2"/>
      <charset val="186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/>
  </cellStyleXfs>
  <cellXfs count="41">
    <xf numFmtId="0" fontId="0" fillId="0" borderId="0" xfId="0"/>
    <xf numFmtId="0" fontId="5" fillId="0" borderId="1" xfId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1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2" borderId="1" xfId="2" applyFill="1" applyBorder="1" applyAlignment="1">
      <alignment wrapText="1"/>
    </xf>
    <xf numFmtId="0" fontId="5" fillId="2" borderId="1" xfId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wrapText="1"/>
    </xf>
    <xf numFmtId="0" fontId="0" fillId="0" borderId="1" xfId="0" applyBorder="1" applyAlignment="1">
      <alignment horizontal="left" vertical="center"/>
    </xf>
    <xf numFmtId="0" fontId="2" fillId="0" borderId="1" xfId="1" applyFont="1" applyBorder="1" applyAlignment="1" applyProtection="1">
      <alignment horizontal="center" vertical="center"/>
      <protection locked="0"/>
    </xf>
    <xf numFmtId="0" fontId="4" fillId="2" borderId="1" xfId="1" applyFont="1" applyFill="1" applyBorder="1" applyAlignment="1" applyProtection="1">
      <alignment horizontal="center" vertical="center"/>
      <protection locked="0"/>
    </xf>
    <xf numFmtId="0" fontId="4" fillId="0" borderId="1" xfId="1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top"/>
    </xf>
    <xf numFmtId="0" fontId="0" fillId="2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4" fillId="0" borderId="2" xfId="0" applyFont="1" applyBorder="1" applyProtection="1"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0" borderId="2" xfId="0" applyFont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center" wrapText="1"/>
      <protection locked="0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3">
    <cellStyle name="Hüperlink" xfId="2" builtinId="8"/>
    <cellStyle name="Normaallaad" xfId="0" builtinId="0"/>
    <cellStyle name="Normaallaad 2" xfId="1" xr:uid="{EB910EBC-E06C-43E4-A032-7824AB5294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lemeks@lemeks.ee+372%207386900" TargetMode="External"/><Relationship Id="rId1" Type="http://schemas.openxmlformats.org/officeDocument/2006/relationships/hyperlink" Target="mailto:mqlo80@gmail.comMobiiltelefon+372%20555763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2F1CE-B5F8-4F25-BB14-3E27CCD6CE21}">
  <sheetPr>
    <pageSetUpPr fitToPage="1"/>
  </sheetPr>
  <dimension ref="A1:P28"/>
  <sheetViews>
    <sheetView tabSelected="1" topLeftCell="B1" zoomScale="85" zoomScaleNormal="85" workbookViewId="0">
      <selection activeCell="P13" sqref="P13"/>
    </sheetView>
  </sheetViews>
  <sheetFormatPr defaultRowHeight="15" x14ac:dyDescent="0.25"/>
  <cols>
    <col min="2" max="2" width="15.5703125" customWidth="1"/>
    <col min="3" max="3" width="15.28515625" style="11" customWidth="1"/>
    <col min="4" max="4" width="17.28515625" customWidth="1"/>
    <col min="5" max="5" width="13.7109375" customWidth="1"/>
    <col min="6" max="6" width="14" customWidth="1"/>
    <col min="12" max="12" width="45.140625" customWidth="1"/>
    <col min="13" max="13" width="62.140625" customWidth="1"/>
    <col min="14" max="14" width="20" bestFit="1" customWidth="1"/>
    <col min="15" max="15" width="27.85546875" customWidth="1"/>
    <col min="16" max="16" width="29.140625" customWidth="1"/>
  </cols>
  <sheetData>
    <row r="1" spans="1:16" ht="65.25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22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28" t="s">
        <v>11</v>
      </c>
      <c r="M1" s="8" t="s">
        <v>75</v>
      </c>
      <c r="N1" s="8" t="s">
        <v>92</v>
      </c>
      <c r="O1" s="8" t="s">
        <v>93</v>
      </c>
      <c r="P1" s="8" t="s">
        <v>97</v>
      </c>
    </row>
    <row r="2" spans="1:16" ht="38.25" x14ac:dyDescent="0.25">
      <c r="A2" s="1" t="s">
        <v>12</v>
      </c>
      <c r="B2" s="2" t="s">
        <v>13</v>
      </c>
      <c r="C2" s="10" t="s">
        <v>14</v>
      </c>
      <c r="D2" s="2" t="s">
        <v>15</v>
      </c>
      <c r="E2" s="2" t="s">
        <v>16</v>
      </c>
      <c r="F2" s="3">
        <v>7875850</v>
      </c>
      <c r="G2" s="4" t="s">
        <v>17</v>
      </c>
      <c r="H2" s="4">
        <v>49400</v>
      </c>
      <c r="I2" s="5" t="s">
        <v>18</v>
      </c>
      <c r="J2" s="5">
        <f>103+207+293+1183+11</f>
        <v>1797</v>
      </c>
      <c r="K2" s="5">
        <f>17+62+477</f>
        <v>556</v>
      </c>
      <c r="L2" s="29" t="s">
        <v>78</v>
      </c>
      <c r="M2" s="9"/>
      <c r="N2" s="21"/>
      <c r="O2" s="21"/>
      <c r="P2" s="9"/>
    </row>
    <row r="3" spans="1:16" ht="135" x14ac:dyDescent="0.25">
      <c r="A3" s="23">
        <v>2</v>
      </c>
      <c r="B3" s="12" t="s">
        <v>13</v>
      </c>
      <c r="C3" s="13" t="s">
        <v>19</v>
      </c>
      <c r="D3" s="14" t="s">
        <v>20</v>
      </c>
      <c r="E3" s="14" t="s">
        <v>21</v>
      </c>
      <c r="F3" s="15">
        <v>5108708</v>
      </c>
      <c r="G3" s="13" t="s">
        <v>22</v>
      </c>
      <c r="H3" s="13">
        <v>64000</v>
      </c>
      <c r="I3" s="19" t="s">
        <v>18</v>
      </c>
      <c r="J3" s="19">
        <v>615</v>
      </c>
      <c r="K3" s="19">
        <v>189</v>
      </c>
      <c r="L3" s="30" t="s">
        <v>83</v>
      </c>
      <c r="M3" s="16" t="s">
        <v>76</v>
      </c>
      <c r="N3" s="21" t="s">
        <v>99</v>
      </c>
      <c r="O3" s="34" t="s">
        <v>104</v>
      </c>
      <c r="P3" s="35" t="s">
        <v>106</v>
      </c>
    </row>
    <row r="4" spans="1:16" ht="38.25" x14ac:dyDescent="0.25">
      <c r="A4" s="1">
        <v>3</v>
      </c>
      <c r="B4" s="6" t="s">
        <v>13</v>
      </c>
      <c r="C4" s="4" t="s">
        <v>23</v>
      </c>
      <c r="D4" s="2" t="s">
        <v>24</v>
      </c>
      <c r="E4" s="2" t="s">
        <v>25</v>
      </c>
      <c r="F4" s="3">
        <v>19775650</v>
      </c>
      <c r="G4" s="4" t="s">
        <v>26</v>
      </c>
      <c r="H4" s="4">
        <v>3328</v>
      </c>
      <c r="I4" s="7" t="s">
        <v>18</v>
      </c>
      <c r="J4" s="7" t="s">
        <v>18</v>
      </c>
      <c r="K4" s="7">
        <v>37</v>
      </c>
      <c r="L4" s="28"/>
      <c r="M4" s="9"/>
      <c r="N4" s="21"/>
      <c r="O4" s="21"/>
      <c r="P4" s="9"/>
    </row>
    <row r="5" spans="1:16" ht="38.25" x14ac:dyDescent="0.25">
      <c r="A5" s="24">
        <v>4</v>
      </c>
      <c r="B5" s="6" t="s">
        <v>13</v>
      </c>
      <c r="C5" s="4" t="s">
        <v>27</v>
      </c>
      <c r="D5" s="2" t="s">
        <v>28</v>
      </c>
      <c r="E5" s="2" t="s">
        <v>25</v>
      </c>
      <c r="F5" s="3">
        <v>4656008</v>
      </c>
      <c r="G5" s="4" t="s">
        <v>22</v>
      </c>
      <c r="H5" s="4">
        <v>8092</v>
      </c>
      <c r="I5" s="7" t="s">
        <v>18</v>
      </c>
      <c r="J5" s="7" t="s">
        <v>18</v>
      </c>
      <c r="K5" s="7" t="s">
        <v>18</v>
      </c>
      <c r="L5" s="28"/>
      <c r="M5" s="9"/>
      <c r="N5" s="21"/>
      <c r="O5" s="21"/>
      <c r="P5" s="9"/>
    </row>
    <row r="6" spans="1:16" ht="38.25" x14ac:dyDescent="0.25">
      <c r="A6" s="17">
        <v>5</v>
      </c>
      <c r="B6" s="12" t="s">
        <v>13</v>
      </c>
      <c r="C6" s="18" t="s">
        <v>29</v>
      </c>
      <c r="D6" s="15" t="s">
        <v>30</v>
      </c>
      <c r="E6" s="15" t="s">
        <v>21</v>
      </c>
      <c r="F6" s="15">
        <v>3706008</v>
      </c>
      <c r="G6" s="13" t="s">
        <v>26</v>
      </c>
      <c r="H6" s="13">
        <v>100500</v>
      </c>
      <c r="I6" s="19" t="s">
        <v>18</v>
      </c>
      <c r="J6" s="19">
        <f>1986+8</f>
        <v>1994</v>
      </c>
      <c r="K6" s="19">
        <v>602</v>
      </c>
      <c r="L6" s="30" t="s">
        <v>91</v>
      </c>
      <c r="M6" s="20" t="s">
        <v>77</v>
      </c>
      <c r="N6" s="21" t="s">
        <v>96</v>
      </c>
      <c r="O6" s="21" t="s">
        <v>18</v>
      </c>
      <c r="P6" s="9" t="s">
        <v>95</v>
      </c>
    </row>
    <row r="7" spans="1:16" ht="60" x14ac:dyDescent="0.25">
      <c r="A7" s="23">
        <v>6</v>
      </c>
      <c r="B7" s="12" t="s">
        <v>13</v>
      </c>
      <c r="C7" s="13" t="s">
        <v>31</v>
      </c>
      <c r="D7" s="15" t="s">
        <v>32</v>
      </c>
      <c r="E7" s="15" t="s">
        <v>21</v>
      </c>
      <c r="F7" s="15">
        <v>5082408</v>
      </c>
      <c r="G7" s="13" t="s">
        <v>17</v>
      </c>
      <c r="H7" s="13">
        <v>220400</v>
      </c>
      <c r="I7" s="19" t="s">
        <v>18</v>
      </c>
      <c r="J7" s="19">
        <v>768</v>
      </c>
      <c r="K7" s="19">
        <v>220</v>
      </c>
      <c r="L7" s="30" t="s">
        <v>89</v>
      </c>
      <c r="M7" s="16" t="s">
        <v>90</v>
      </c>
      <c r="N7" s="21" t="s">
        <v>94</v>
      </c>
      <c r="O7" s="34" t="s">
        <v>100</v>
      </c>
      <c r="P7" s="35" t="s">
        <v>108</v>
      </c>
    </row>
    <row r="8" spans="1:16" ht="38.25" x14ac:dyDescent="0.25">
      <c r="A8" s="1">
        <v>7</v>
      </c>
      <c r="B8" s="6" t="s">
        <v>13</v>
      </c>
      <c r="C8" s="4" t="s">
        <v>33</v>
      </c>
      <c r="D8" s="3" t="s">
        <v>34</v>
      </c>
      <c r="E8" s="3" t="s">
        <v>16</v>
      </c>
      <c r="F8" s="3">
        <v>14568250</v>
      </c>
      <c r="G8" s="4" t="s">
        <v>22</v>
      </c>
      <c r="H8" s="4">
        <v>86000</v>
      </c>
      <c r="I8" s="7" t="s">
        <v>18</v>
      </c>
      <c r="J8" s="7">
        <v>185</v>
      </c>
      <c r="K8" s="7">
        <v>79</v>
      </c>
      <c r="L8" s="31" t="s">
        <v>79</v>
      </c>
      <c r="M8" s="9"/>
      <c r="N8" s="21"/>
      <c r="O8" s="21"/>
      <c r="P8" s="9"/>
    </row>
    <row r="9" spans="1:16" ht="38.25" x14ac:dyDescent="0.25">
      <c r="A9" s="24">
        <v>8</v>
      </c>
      <c r="B9" s="6" t="s">
        <v>13</v>
      </c>
      <c r="C9" s="4" t="s">
        <v>23</v>
      </c>
      <c r="D9" s="3" t="s">
        <v>35</v>
      </c>
      <c r="E9" s="3" t="s">
        <v>25</v>
      </c>
      <c r="F9" s="3" t="s">
        <v>18</v>
      </c>
      <c r="G9" s="4" t="s">
        <v>26</v>
      </c>
      <c r="H9" s="4">
        <v>2730</v>
      </c>
      <c r="I9" s="7" t="s">
        <v>18</v>
      </c>
      <c r="J9" s="7" t="s">
        <v>18</v>
      </c>
      <c r="K9" s="7" t="s">
        <v>18</v>
      </c>
      <c r="L9" s="28"/>
      <c r="M9" s="9"/>
      <c r="N9" s="21"/>
      <c r="O9" s="21"/>
      <c r="P9" s="9"/>
    </row>
    <row r="10" spans="1:16" ht="38.25" x14ac:dyDescent="0.25">
      <c r="A10" s="1">
        <v>9</v>
      </c>
      <c r="B10" s="6" t="s">
        <v>13</v>
      </c>
      <c r="C10" s="4" t="s">
        <v>36</v>
      </c>
      <c r="D10" s="3" t="s">
        <v>37</v>
      </c>
      <c r="E10" s="3" t="s">
        <v>25</v>
      </c>
      <c r="F10" s="3">
        <v>4602508</v>
      </c>
      <c r="G10" s="4" t="s">
        <v>22</v>
      </c>
      <c r="H10" s="4">
        <v>13952</v>
      </c>
      <c r="I10" s="7" t="s">
        <v>18</v>
      </c>
      <c r="J10" s="7" t="s">
        <v>18</v>
      </c>
      <c r="K10" s="7" t="s">
        <v>18</v>
      </c>
      <c r="L10" s="28"/>
      <c r="M10" s="9"/>
      <c r="N10" s="21"/>
      <c r="O10" s="21"/>
      <c r="P10" s="9"/>
    </row>
    <row r="11" spans="1:16" ht="38.25" x14ac:dyDescent="0.25">
      <c r="A11" s="24" t="s">
        <v>38</v>
      </c>
      <c r="B11" s="6" t="s">
        <v>13</v>
      </c>
      <c r="C11" s="4" t="s">
        <v>39</v>
      </c>
      <c r="D11" s="3" t="s">
        <v>40</v>
      </c>
      <c r="E11" s="3" t="s">
        <v>16</v>
      </c>
      <c r="F11" s="3">
        <v>12624450</v>
      </c>
      <c r="G11" s="4" t="s">
        <v>26</v>
      </c>
      <c r="H11" s="4">
        <v>131700</v>
      </c>
      <c r="I11" s="7" t="s">
        <v>18</v>
      </c>
      <c r="J11" s="7">
        <f>1986+1379</f>
        <v>3365</v>
      </c>
      <c r="K11" s="7">
        <f>582+411</f>
        <v>993</v>
      </c>
      <c r="L11" s="31" t="s">
        <v>80</v>
      </c>
      <c r="M11" s="9"/>
      <c r="N11" s="21" t="s">
        <v>102</v>
      </c>
      <c r="O11" s="36" t="s">
        <v>103</v>
      </c>
      <c r="P11" s="37" t="s">
        <v>105</v>
      </c>
    </row>
    <row r="12" spans="1:16" ht="60" x14ac:dyDescent="0.25">
      <c r="A12" s="17">
        <v>11</v>
      </c>
      <c r="B12" s="12" t="s">
        <v>13</v>
      </c>
      <c r="C12" s="13" t="s">
        <v>41</v>
      </c>
      <c r="D12" s="15" t="s">
        <v>42</v>
      </c>
      <c r="E12" s="15" t="s">
        <v>21</v>
      </c>
      <c r="F12" s="15">
        <v>2943008</v>
      </c>
      <c r="G12" s="13" t="s">
        <v>22</v>
      </c>
      <c r="H12" s="13">
        <v>136000</v>
      </c>
      <c r="I12" s="19"/>
      <c r="J12" s="19">
        <v>434</v>
      </c>
      <c r="K12" s="19">
        <v>134</v>
      </c>
      <c r="L12" s="32" t="s">
        <v>43</v>
      </c>
      <c r="M12" s="20" t="s">
        <v>84</v>
      </c>
      <c r="N12" s="21" t="s">
        <v>96</v>
      </c>
      <c r="O12" s="25" t="s">
        <v>18</v>
      </c>
      <c r="P12" s="21" t="s">
        <v>109</v>
      </c>
    </row>
    <row r="13" spans="1:16" ht="38.25" x14ac:dyDescent="0.25">
      <c r="A13" s="24">
        <v>12</v>
      </c>
      <c r="B13" s="6" t="s">
        <v>13</v>
      </c>
      <c r="C13" s="4" t="s">
        <v>44</v>
      </c>
      <c r="D13" s="2" t="s">
        <v>45</v>
      </c>
      <c r="E13" s="2" t="s">
        <v>25</v>
      </c>
      <c r="F13" s="3">
        <v>6464350</v>
      </c>
      <c r="G13" s="4" t="s">
        <v>26</v>
      </c>
      <c r="H13" s="4">
        <v>1684</v>
      </c>
      <c r="I13" s="7" t="s">
        <v>18</v>
      </c>
      <c r="J13" s="7" t="s">
        <v>18</v>
      </c>
      <c r="K13" s="7" t="s">
        <v>18</v>
      </c>
      <c r="L13" s="28"/>
      <c r="M13" s="9"/>
      <c r="N13" s="21"/>
      <c r="O13" s="21"/>
      <c r="P13" s="9"/>
    </row>
    <row r="14" spans="1:16" ht="38.25" x14ac:dyDescent="0.25">
      <c r="A14" s="1">
        <v>13</v>
      </c>
      <c r="B14" s="6" t="s">
        <v>13</v>
      </c>
      <c r="C14" s="10" t="s">
        <v>46</v>
      </c>
      <c r="D14" s="3" t="s">
        <v>47</v>
      </c>
      <c r="E14" s="3" t="s">
        <v>16</v>
      </c>
      <c r="F14" s="3">
        <v>8398350</v>
      </c>
      <c r="G14" s="4" t="s">
        <v>17</v>
      </c>
      <c r="H14" s="4">
        <v>5568</v>
      </c>
      <c r="I14" s="7" t="s">
        <v>18</v>
      </c>
      <c r="J14" s="7">
        <f>136+94+35</f>
        <v>265</v>
      </c>
      <c r="K14" s="7">
        <v>130</v>
      </c>
      <c r="L14" s="31" t="s">
        <v>78</v>
      </c>
      <c r="M14" s="9"/>
      <c r="N14" s="21"/>
      <c r="O14" s="21"/>
      <c r="P14" s="9"/>
    </row>
    <row r="15" spans="1:16" ht="120" x14ac:dyDescent="0.25">
      <c r="A15" s="23">
        <v>14</v>
      </c>
      <c r="B15" s="12" t="s">
        <v>13</v>
      </c>
      <c r="C15" s="13" t="s">
        <v>48</v>
      </c>
      <c r="D15" s="15" t="s">
        <v>49</v>
      </c>
      <c r="E15" s="15" t="s">
        <v>21</v>
      </c>
      <c r="F15" s="15">
        <v>3425508</v>
      </c>
      <c r="G15" s="13" t="s">
        <v>22</v>
      </c>
      <c r="H15" s="13">
        <v>2270</v>
      </c>
      <c r="I15" s="19" t="s">
        <v>18</v>
      </c>
      <c r="J15" s="19">
        <f>297+7</f>
        <v>304</v>
      </c>
      <c r="K15" s="19">
        <v>99</v>
      </c>
      <c r="L15" s="33" t="s">
        <v>50</v>
      </c>
      <c r="M15" s="26" t="s">
        <v>85</v>
      </c>
      <c r="N15" s="21" t="s">
        <v>98</v>
      </c>
      <c r="O15" s="34" t="s">
        <v>101</v>
      </c>
      <c r="P15" s="34" t="s">
        <v>110</v>
      </c>
    </row>
    <row r="16" spans="1:16" ht="81" customHeight="1" x14ac:dyDescent="0.25">
      <c r="A16" s="1">
        <v>15</v>
      </c>
      <c r="B16" s="6" t="s">
        <v>13</v>
      </c>
      <c r="C16" s="4" t="s">
        <v>51</v>
      </c>
      <c r="D16" s="2" t="s">
        <v>52</v>
      </c>
      <c r="E16" s="2" t="s">
        <v>25</v>
      </c>
      <c r="F16" s="3">
        <v>7753250</v>
      </c>
      <c r="G16" s="4" t="s">
        <v>26</v>
      </c>
      <c r="H16" s="4">
        <v>5575</v>
      </c>
      <c r="I16" s="7" t="s">
        <v>18</v>
      </c>
      <c r="J16" s="7" t="s">
        <v>18</v>
      </c>
      <c r="K16" s="7" t="s">
        <v>18</v>
      </c>
      <c r="L16" s="28"/>
      <c r="M16" s="9"/>
      <c r="N16" s="21"/>
      <c r="O16" s="21"/>
      <c r="P16" s="9"/>
    </row>
    <row r="17" spans="1:16" ht="38.25" x14ac:dyDescent="0.25">
      <c r="A17" s="24" t="s">
        <v>53</v>
      </c>
      <c r="B17" s="6" t="s">
        <v>13</v>
      </c>
      <c r="C17" s="10" t="s">
        <v>54</v>
      </c>
      <c r="D17" s="2" t="s">
        <v>55</v>
      </c>
      <c r="E17" s="2" t="s">
        <v>16</v>
      </c>
      <c r="F17" s="3">
        <v>3618308</v>
      </c>
      <c r="G17" s="4" t="s">
        <v>22</v>
      </c>
      <c r="H17" s="4">
        <v>3618308</v>
      </c>
      <c r="I17" s="7" t="s">
        <v>18</v>
      </c>
      <c r="J17" s="7">
        <f>92+1844</f>
        <v>1936</v>
      </c>
      <c r="K17" s="7">
        <v>507</v>
      </c>
      <c r="L17" s="31" t="s">
        <v>81</v>
      </c>
      <c r="M17" s="9"/>
      <c r="N17" s="21"/>
      <c r="O17" s="21"/>
      <c r="P17" s="9"/>
    </row>
    <row r="18" spans="1:16" ht="38.25" x14ac:dyDescent="0.25">
      <c r="A18" s="1">
        <v>17</v>
      </c>
      <c r="B18" s="6" t="s">
        <v>13</v>
      </c>
      <c r="C18" s="4" t="s">
        <v>56</v>
      </c>
      <c r="D18" s="2" t="s">
        <v>57</v>
      </c>
      <c r="E18" s="2" t="s">
        <v>25</v>
      </c>
      <c r="F18" s="3">
        <v>12057450</v>
      </c>
      <c r="G18" s="4" t="s">
        <v>26</v>
      </c>
      <c r="H18" s="4">
        <v>3151</v>
      </c>
      <c r="I18" s="7" t="s">
        <v>18</v>
      </c>
      <c r="J18" s="7" t="s">
        <v>18</v>
      </c>
      <c r="K18" s="7" t="s">
        <v>18</v>
      </c>
      <c r="L18" s="28"/>
      <c r="M18" s="9"/>
      <c r="N18" s="21"/>
      <c r="O18" s="21"/>
      <c r="P18" s="9"/>
    </row>
    <row r="19" spans="1:16" ht="38.25" x14ac:dyDescent="0.25">
      <c r="A19" s="24">
        <v>18</v>
      </c>
      <c r="B19" s="6" t="s">
        <v>13</v>
      </c>
      <c r="C19" s="4" t="s">
        <v>58</v>
      </c>
      <c r="D19" s="2" t="s">
        <v>59</v>
      </c>
      <c r="E19" s="2" t="s">
        <v>25</v>
      </c>
      <c r="F19" s="3">
        <v>19775550</v>
      </c>
      <c r="G19" s="4" t="s">
        <v>26</v>
      </c>
      <c r="H19" s="4">
        <v>903</v>
      </c>
      <c r="I19" s="7" t="s">
        <v>18</v>
      </c>
      <c r="J19" s="7" t="s">
        <v>18</v>
      </c>
      <c r="K19" s="7" t="s">
        <v>18</v>
      </c>
      <c r="L19" s="28"/>
      <c r="M19" s="9"/>
      <c r="N19" s="21"/>
      <c r="O19" s="21"/>
      <c r="P19" s="9"/>
    </row>
    <row r="20" spans="1:16" ht="38.25" x14ac:dyDescent="0.25">
      <c r="A20" s="1">
        <v>19</v>
      </c>
      <c r="B20" s="6" t="s">
        <v>13</v>
      </c>
      <c r="C20" s="10" t="s">
        <v>60</v>
      </c>
      <c r="D20" s="2" t="s">
        <v>61</v>
      </c>
      <c r="E20" s="2" t="s">
        <v>16</v>
      </c>
      <c r="F20" s="3">
        <v>5429250</v>
      </c>
      <c r="G20" s="4" t="s">
        <v>17</v>
      </c>
      <c r="H20" s="4">
        <v>7053</v>
      </c>
      <c r="I20" s="7" t="s">
        <v>18</v>
      </c>
      <c r="J20" s="7">
        <f>12+59</f>
        <v>71</v>
      </c>
      <c r="K20" s="7">
        <v>1</v>
      </c>
      <c r="L20" s="31" t="s">
        <v>78</v>
      </c>
      <c r="M20" s="9"/>
      <c r="N20" s="21"/>
      <c r="O20" s="21"/>
      <c r="P20" s="9"/>
    </row>
    <row r="21" spans="1:16" ht="38.25" x14ac:dyDescent="0.25">
      <c r="A21" s="24">
        <v>20</v>
      </c>
      <c r="B21" s="6" t="s">
        <v>13</v>
      </c>
      <c r="C21" s="4" t="s">
        <v>62</v>
      </c>
      <c r="D21" s="2" t="s">
        <v>63</v>
      </c>
      <c r="E21" s="2" t="s">
        <v>25</v>
      </c>
      <c r="F21" s="3">
        <v>4885208</v>
      </c>
      <c r="G21" s="4" t="s">
        <v>22</v>
      </c>
      <c r="H21" s="4">
        <v>8148</v>
      </c>
      <c r="I21" s="7" t="s">
        <v>18</v>
      </c>
      <c r="J21" s="7" t="s">
        <v>18</v>
      </c>
      <c r="K21" s="7" t="s">
        <v>18</v>
      </c>
      <c r="L21" s="28"/>
      <c r="M21" s="9"/>
      <c r="N21" s="21"/>
      <c r="O21" s="21"/>
      <c r="P21" s="9"/>
    </row>
    <row r="22" spans="1:16" ht="75" x14ac:dyDescent="0.25">
      <c r="A22" s="17">
        <v>21</v>
      </c>
      <c r="B22" s="12" t="s">
        <v>13</v>
      </c>
      <c r="C22" s="13" t="s">
        <v>64</v>
      </c>
      <c r="D22" s="14" t="s">
        <v>65</v>
      </c>
      <c r="E22" s="14" t="s">
        <v>21</v>
      </c>
      <c r="F22" s="15">
        <v>956608</v>
      </c>
      <c r="G22" s="13" t="s">
        <v>17</v>
      </c>
      <c r="H22" s="13">
        <v>3114</v>
      </c>
      <c r="I22" s="19" t="s">
        <v>18</v>
      </c>
      <c r="J22" s="19">
        <v>157</v>
      </c>
      <c r="K22" s="19">
        <v>67</v>
      </c>
      <c r="L22" s="30" t="s">
        <v>86</v>
      </c>
      <c r="M22" s="20" t="s">
        <v>82</v>
      </c>
      <c r="N22" s="21" t="s">
        <v>94</v>
      </c>
      <c r="O22" s="21" t="s">
        <v>18</v>
      </c>
      <c r="P22" s="38" t="s">
        <v>111</v>
      </c>
    </row>
    <row r="23" spans="1:16" ht="38.25" x14ac:dyDescent="0.25">
      <c r="A23" s="24">
        <v>22</v>
      </c>
      <c r="B23" s="6" t="s">
        <v>13</v>
      </c>
      <c r="C23" s="10" t="s">
        <v>66</v>
      </c>
      <c r="D23" s="3" t="s">
        <v>67</v>
      </c>
      <c r="E23" s="3" t="s">
        <v>25</v>
      </c>
      <c r="F23" s="3">
        <v>21894950</v>
      </c>
      <c r="G23" s="4" t="s">
        <v>26</v>
      </c>
      <c r="H23" s="4">
        <v>223</v>
      </c>
      <c r="I23" s="7" t="s">
        <v>18</v>
      </c>
      <c r="J23" s="7" t="s">
        <v>18</v>
      </c>
      <c r="K23" s="7" t="s">
        <v>18</v>
      </c>
      <c r="L23" s="31"/>
      <c r="M23" s="9"/>
      <c r="N23" s="21"/>
      <c r="O23" s="21"/>
      <c r="P23" s="9"/>
    </row>
    <row r="24" spans="1:16" ht="38.25" x14ac:dyDescent="0.25">
      <c r="A24" s="1">
        <v>23</v>
      </c>
      <c r="B24" s="6" t="s">
        <v>13</v>
      </c>
      <c r="C24" s="4" t="s">
        <v>68</v>
      </c>
      <c r="D24" s="3" t="s">
        <v>69</v>
      </c>
      <c r="E24" s="3" t="s">
        <v>25</v>
      </c>
      <c r="F24" s="3">
        <v>4605608</v>
      </c>
      <c r="G24" s="4" t="s">
        <v>22</v>
      </c>
      <c r="H24" s="4">
        <v>954</v>
      </c>
      <c r="I24" s="7" t="s">
        <v>18</v>
      </c>
      <c r="J24" s="7" t="s">
        <v>18</v>
      </c>
      <c r="K24" s="7" t="s">
        <v>18</v>
      </c>
      <c r="L24" s="28"/>
      <c r="M24" s="9"/>
      <c r="N24" s="21"/>
      <c r="O24" s="21"/>
      <c r="P24" s="9"/>
    </row>
    <row r="25" spans="1:16" ht="38.25" x14ac:dyDescent="0.25">
      <c r="A25" s="24">
        <v>24</v>
      </c>
      <c r="B25" s="6" t="s">
        <v>13</v>
      </c>
      <c r="C25" s="10" t="s">
        <v>70</v>
      </c>
      <c r="D25" s="2" t="s">
        <v>71</v>
      </c>
      <c r="E25" s="2" t="s">
        <v>16</v>
      </c>
      <c r="F25" s="3">
        <v>21551950</v>
      </c>
      <c r="G25" s="4" t="s">
        <v>26</v>
      </c>
      <c r="H25" s="4">
        <v>957</v>
      </c>
      <c r="I25" s="7">
        <v>38</v>
      </c>
      <c r="J25" s="7" t="s">
        <v>18</v>
      </c>
      <c r="K25" s="7" t="s">
        <v>18</v>
      </c>
      <c r="L25" s="31" t="s">
        <v>79</v>
      </c>
      <c r="M25" s="9"/>
      <c r="N25" s="21"/>
      <c r="O25" s="21"/>
      <c r="P25" s="9"/>
    </row>
    <row r="26" spans="1:16" ht="38.25" x14ac:dyDescent="0.25">
      <c r="A26" s="17">
        <v>25</v>
      </c>
      <c r="B26" s="12" t="s">
        <v>13</v>
      </c>
      <c r="C26" s="18" t="s">
        <v>72</v>
      </c>
      <c r="D26" s="14" t="s">
        <v>73</v>
      </c>
      <c r="E26" s="14" t="s">
        <v>21</v>
      </c>
      <c r="F26" s="15" t="s">
        <v>74</v>
      </c>
      <c r="G26" s="13" t="s">
        <v>22</v>
      </c>
      <c r="H26" s="13">
        <v>4778</v>
      </c>
      <c r="I26" s="19">
        <v>63</v>
      </c>
      <c r="J26" s="19" t="s">
        <v>18</v>
      </c>
      <c r="K26" s="19" t="s">
        <v>18</v>
      </c>
      <c r="L26" s="30" t="s">
        <v>88</v>
      </c>
      <c r="M26" s="20" t="s">
        <v>87</v>
      </c>
      <c r="N26" s="21" t="s">
        <v>96</v>
      </c>
      <c r="O26" s="21" t="s">
        <v>18</v>
      </c>
      <c r="P26" s="27" t="s">
        <v>112</v>
      </c>
    </row>
    <row r="28" spans="1:16" ht="17.25" customHeight="1" x14ac:dyDescent="0.25">
      <c r="C28" s="39" t="s">
        <v>107</v>
      </c>
      <c r="D28" s="40"/>
      <c r="E28" s="40"/>
      <c r="F28" s="40"/>
    </row>
  </sheetData>
  <mergeCells count="1">
    <mergeCell ref="C28:F28"/>
  </mergeCells>
  <hyperlinks>
    <hyperlink ref="M3" r:id="rId1" xr:uid="{2FBB4AF4-CCD2-4D8F-89C2-2B392B6C19C1}"/>
    <hyperlink ref="M7" r:id="rId2" xr:uid="{CB141438-203E-43C9-B781-F34F85771E8F}"/>
  </hyperlinks>
  <pageMargins left="0.70866141732283472" right="0.70866141732283472" top="0.74803149606299213" bottom="0.74803149606299213" header="0.31496062992125984" footer="0.31496062992125984"/>
  <pageSetup paperSize="8" scale="58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>NJLV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Tatjana Hutt</dc:creator>
  <cp:lastModifiedBy>Kasutaja</cp:lastModifiedBy>
  <cp:lastPrinted>2024-12-02T09:50:32Z</cp:lastPrinted>
  <dcterms:created xsi:type="dcterms:W3CDTF">2024-10-09T12:57:28Z</dcterms:created>
  <dcterms:modified xsi:type="dcterms:W3CDTF">2024-12-04T08:55:50Z</dcterms:modified>
</cp:coreProperties>
</file>